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41" windowWidth="20730" windowHeight="8775" firstSheet="2" activeTab="3"/>
  </bookViews>
  <sheets>
    <sheet name="XXXX" sheetId="1" state="veryHidden" r:id="rId1"/>
    <sheet name="foxz" sheetId="2" state="veryHidden" r:id="rId2"/>
    <sheet name="biểu 01" sheetId="3" r:id="rId3"/>
    <sheet name="biểu 02" sheetId="4" r:id="rId4"/>
  </sheets>
  <definedNames/>
  <calcPr fullCalcOnLoad="1"/>
</workbook>
</file>

<file path=xl/sharedStrings.xml><?xml version="1.0" encoding="utf-8"?>
<sst xmlns="http://schemas.openxmlformats.org/spreadsheetml/2006/main" count="209" uniqueCount="132">
  <si>
    <t>I</t>
  </si>
  <si>
    <t>Thanh Xương</t>
  </si>
  <si>
    <t>Thanh Luông</t>
  </si>
  <si>
    <t xml:space="preserve">Khu tái định cư 05, 06 </t>
  </si>
  <si>
    <t>Thanh Yên</t>
  </si>
  <si>
    <t>Thanh Nưa</t>
  </si>
  <si>
    <t>Noong Hẹt</t>
  </si>
  <si>
    <t>Khu đất tại hợp tác xã thức ăn chăn nuôi</t>
  </si>
  <si>
    <t>Địa điểm 1</t>
  </si>
  <si>
    <t>STT</t>
  </si>
  <si>
    <t>2</t>
  </si>
  <si>
    <t>1</t>
  </si>
  <si>
    <t>3</t>
  </si>
  <si>
    <t>Thanh An</t>
  </si>
  <si>
    <t xml:space="preserve">Địa điểm 3 </t>
  </si>
  <si>
    <t>IV</t>
  </si>
  <si>
    <t>III</t>
  </si>
  <si>
    <t>II</t>
  </si>
  <si>
    <t>Đội 17 (đối diện kênh thủy nông)</t>
  </si>
  <si>
    <t>Thôn Việt Yên, xã Thanh Yên</t>
  </si>
  <si>
    <t>Đường vào Trung tâm huyện, đội 17, xã Thanh Xương (phía bên trái theo hướng vào huyện, giáp đất ông Phương)</t>
  </si>
  <si>
    <t>Thanh Chăn</t>
  </si>
  <si>
    <t>Khu màu đội 15 (Thôn Thanh Hà 15)</t>
  </si>
  <si>
    <t>Khu đất thuộc thôn Văn Biên đối diện Trường mầm non xã</t>
  </si>
  <si>
    <t>Khu đất tại thôn 24  giáp sân vận động xã Noong Hẹt</t>
  </si>
  <si>
    <t>Địa điểm 2</t>
  </si>
  <si>
    <t>Địa điểm 5</t>
  </si>
  <si>
    <t>Địa điểm 7</t>
  </si>
  <si>
    <t>Địa điểm 16</t>
  </si>
  <si>
    <t>Địa điểm 10</t>
  </si>
  <si>
    <t>Địa điểm 11</t>
  </si>
  <si>
    <t>Địa điểm 12</t>
  </si>
  <si>
    <t>Địa điểm 13</t>
  </si>
  <si>
    <t>Địa điểm 14</t>
  </si>
  <si>
    <t>Địa điểm 15</t>
  </si>
  <si>
    <t>Địa điểm 17</t>
  </si>
  <si>
    <t>Địa điểm 18</t>
  </si>
  <si>
    <t>Địa điểm 19</t>
  </si>
  <si>
    <t>Địa điểm 20</t>
  </si>
  <si>
    <t>Địa điểm 21</t>
  </si>
  <si>
    <t>KẾ HOẠCH ĐẤU GIÁ QUYỀN SỬ DỤNG ĐẤT NĂM 2021
 (Tại 01 xã với 01 địa điểm)</t>
  </si>
  <si>
    <t>Địa điểm 6</t>
  </si>
  <si>
    <t xml:space="preserve">Địa điểm 8 </t>
  </si>
  <si>
    <t>Địa điểm 3</t>
  </si>
  <si>
    <t>Địa điểm 4</t>
  </si>
  <si>
    <t>4</t>
  </si>
  <si>
    <t>TỔNG</t>
  </si>
  <si>
    <t>TỔNG CỘNG</t>
  </si>
  <si>
    <t>Địa điểm 9</t>
  </si>
  <si>
    <t>Núa Ngam</t>
  </si>
  <si>
    <t>Đã đầu tư xây dựng CSHT</t>
  </si>
  <si>
    <t>TÊN XÃ/ĐỊA ĐIỂM</t>
  </si>
  <si>
    <t>ĐỊA CHỈ THỬA ĐẤT</t>
  </si>
  <si>
    <t>DỰ KIẾN CHI PHÍ ĐẦU TƯ XÂY DỰNG CSHT</t>
  </si>
  <si>
    <t>GHI CHÚ</t>
  </si>
  <si>
    <t>DỰ KIẾN SỐ TIỀN THU ĐƯỢC TỪ BÁN ĐẤU GIÁ QSDĐ</t>
  </si>
  <si>
    <t>DIỆN TÍCH (m2)</t>
  </si>
  <si>
    <t>Khu đất 03 cơ quan: Trạm Thú y, Trạm BVTV, Cục thuế tỉnh tại c17, xã Thanh Xương (22/44 thửa đất)</t>
  </si>
  <si>
    <t>Khu đất 03 cơ quan: Trạm Thú y, Trạm BVTV, Cục thuế tỉnh tại c17, xã Thanh Xương (17/44 thửa đất)</t>
  </si>
  <si>
    <t>Khu đất 03 cơ quan: Trạm Thú y, Trạm BVTV, Cục thuế tỉnh tại c17, xã Thanh Xương (01/44 thửa đất)</t>
  </si>
  <si>
    <t>Khu đất 03 cơ quan: Trạm Thú y, Trạm BVTV, Cục thuế tỉnh tại c17, xã Thanh Xương (1/44 thửa đất)</t>
  </si>
  <si>
    <t>Đấu giá hiện trạng</t>
  </si>
  <si>
    <t xml:space="preserve">Địa điểm 1 </t>
  </si>
  <si>
    <t>KẾ HOẠCH ĐẤU GIÁ QUYỀN SỬ DỤNG ĐẤT NĂM 2022 (Tại 01 xã với 01 địa điểm)</t>
  </si>
  <si>
    <t>KẾ HOẠCH ĐẤU GIÁ QUYỀN SỬ DỤNG ĐẤT NĂM 2023 (Tại 02 xã với 02 địa điểm)</t>
  </si>
  <si>
    <t>KẾ HOẠCH ĐẤU GIÁ QUYỀN SỬ DỤNG ĐẤT NĂM 2024, 2025 (Tại 04 xã với 04 địa điểm)</t>
  </si>
  <si>
    <t>Nội dung kế hoạch đấu giá quyền sử dụng đất đã được thông qua tại Nghị quyết số 17/NQ-HĐND ngày 19/7/2022 của HĐND huyện</t>
  </si>
  <si>
    <t>Nội dung đề xuất điều chỉnh</t>
  </si>
  <si>
    <t xml:space="preserve"> Ghi chú</t>
  </si>
  <si>
    <t>Tên xã/Địa điểm</t>
  </si>
  <si>
    <t>Địa chỉ thửa đất</t>
  </si>
  <si>
    <r>
      <t>Diện tích (m</t>
    </r>
    <r>
      <rPr>
        <b/>
        <vertAlign val="superscript"/>
        <sz val="10"/>
        <rFont val="Times New Roman"/>
        <family val="1"/>
      </rPr>
      <t>2</t>
    </r>
    <r>
      <rPr>
        <b/>
        <sz val="10"/>
        <rFont val="Times New Roman"/>
        <family val="1"/>
      </rPr>
      <t>)</t>
    </r>
  </si>
  <si>
    <t>Địa điểm</t>
  </si>
  <si>
    <t>Tổng cộng</t>
  </si>
  <si>
    <t>KẾ HOẠCH ĐẤU GIÁ QUYỀN SỬ DỤNG ĐẤT NĂM 2021 (tại 01 xã với 01 địa điểm)</t>
  </si>
  <si>
    <t>Khu đất 03 cơ quan: Trạm Thú y, Trạm BVTV, Cục thuế tỉnh tại C17, xã Thanh Xương (22/44 thửa)</t>
  </si>
  <si>
    <t>Đã tổ chức đấu giá thành công</t>
  </si>
  <si>
    <t>KẾ HOẠCH ĐẤU GIÁ QUYỀN SỬ DỤNG ĐẤT NĂM 2022 (tại 03 xã với 05 địa điểm)</t>
  </si>
  <si>
    <t>Điều chỉnh diện tích theo mảnh trích đo địa chính số 155-2022; điều chỉnh sang kế hoạch đấu giá năm 2024-2025</t>
  </si>
  <si>
    <t>Điều chỉnh lại diện tích đấu giá sau khi đã đầu tư cơ sở hạ tầng; điều chỉnh chuyển tiếp sang các năm: 2023, 2024-2025</t>
  </si>
  <si>
    <t>Đưa ra khỏi kế hoạch đấu giá do không đạt hiệu quả đầu tư</t>
  </si>
  <si>
    <t>OLK 43 Trung tâm huyện lỵ</t>
  </si>
  <si>
    <t>Đưa ra khỏi kế hoạch đấu giá giai đoạn 2021-2025. Đề xuất làm quỹ đất bố trí tái định cư khi nhà nước thu hồi đất để thực hiện các công trình dự án trên địa bàn huyện giai đoạn 2021-2025 và giai đoạn tiếp theo</t>
  </si>
  <si>
    <t>OLK 45 Trung tâm huyện lỵ</t>
  </si>
  <si>
    <t xml:space="preserve">Đưa ra khỏi kế hoạch đấu giá do khu đất chưa được đầu tư đầy đủ cơ sở hạ tầng </t>
  </si>
  <si>
    <t>Điều chỉnh diện tích đấu giá sau khi đã điều tư cơ sở hạ tầng, điều chỉnh chuyển sang kế hoạch đấu giá năm 2024</t>
  </si>
  <si>
    <t>Thôn Hát Hẹ</t>
  </si>
  <si>
    <t>KẾ HOẠCH ĐẤU GIÁ QUYỀN SỬ DỤNG ĐẤT NĂM 2024-2025 (tại 03 xã với 10 địa điểm)</t>
  </si>
  <si>
    <t>OLK 47 Trung tâm huyện lỵ</t>
  </si>
  <si>
    <t>Đưa ra khỏi kế hoạch đấu giá giai đoạn 2021-2025. Đề xuất làm quỹ đất bố trí tái định cư khi nhà nước thu hồi đất để thực hiện các công trình dự án trên địa bàn huyện giai đoạn 2021-2025 hoặc kế hoạch đấu giá các giai đoạn tiếp theo</t>
  </si>
  <si>
    <t>OLK 52 Trung tâm huyện lỵ</t>
  </si>
  <si>
    <t>OLK 48 Trung tâm huyện lỵ</t>
  </si>
  <si>
    <t>OLK 56 Trung tâm huyện lỵ</t>
  </si>
  <si>
    <t>OLK 57 Trung tâm huyện lỵ</t>
  </si>
  <si>
    <t>Khu dân cư mới Bom La</t>
  </si>
  <si>
    <t xml:space="preserve">Đưa ra khỏi kế hoạch đấu giá do 03 thửa đất do đã bố trí tái định cư cho các hộ gia đình, cá nhân có đất thu hồi thuộc dự án: Xây dựng hoàn trả hạ tầng kỹ thuật
đoạn đường tránh sân bay nối từ đường đi xã Thanh Hưng và đường đi xã
Thanh Luông </t>
  </si>
  <si>
    <t>Thôn Đông Biên 4</t>
  </si>
  <si>
    <t>BIỂU CHI TIẾT</t>
  </si>
  <si>
    <t>Biểu 01</t>
  </si>
  <si>
    <t>Đã đấu giá thành công 17/22 thửa đất, diện tích còn lại chuyển sang đấu giá các năm 2023, 2024-2025 (trong 505,0 m² còn lại đã có 311,8 m² đã chuyển sang quỹ đất tái định cư tại Văn bản số 4737/UBND-KTN, ngày 10/10/2023 của UBND tỉnh)</t>
  </si>
  <si>
    <t>Đưa ra khỏi kế hoạch đấu giá do khu đất có giá trị thấp, vị trí không thuận lợi, không thu hút được nhà đầu tư và người dân, phải đầu tư cơ sở hạ tầng dẫn đến không đạt hiệu quả đầu tư</t>
  </si>
  <si>
    <t>Thôn Phú Ngam</t>
  </si>
  <si>
    <t>Xã Núa Ngam</t>
  </si>
  <si>
    <t>5</t>
  </si>
  <si>
    <t>Đấu giá nguyên trạng không đầu tư cơ sở hạ tầng</t>
  </si>
  <si>
    <t>Địa điểm bổ sung vào kế hoạch đấu giá giai đoạn năm 2021-2025</t>
  </si>
  <si>
    <t>Khu đất nhà máy chế biến gỗ của Công ty Hoàng Lâm (dự án Nhà máy chế biến gỗ Điện Biên đã bị chấm dứt hoạt động theo Quyết định số 294/QĐ-SKHĐT, ngày 01/02/2024 của Sở Kế hoạch và Đầu tư) hiện UBND đang đề nghị UBND tỉnh thu hồi, giao cho UBND huyện quản lý, sử dụng theo quy hoạch. Đề xuất bổ sung vào kế hoạch đấu giá giai đoạn năm 2021-2025 (dự kiến đấu giá đất sản xuất kinh doanh dịch vụ phi nông nghiệp)</t>
  </si>
  <si>
    <t>BIỂU 02: KẾ HOẠCH ĐẤU GIÁ QSDĐ GIAI ĐOẠN 2021-2025 TRÊN ĐỊA BÀN HUYỆN ĐIỆN BIÊN SAU KHI ĐIỀU CHỈNH, BỔ SUNG</t>
  </si>
  <si>
    <t>Kết quả thực hiện</t>
  </si>
  <si>
    <t>Không tổ chức đấu giá được do không thực hiện được thủ tục thu hồi đất, giao đất theo văn bản số 147/STNMT-QLĐĐ, ngày 03/2/2023 của Sở TN&amp;MT</t>
  </si>
  <si>
    <t>Đề xuất đưa ra khỏi kế hoạch đấu giá</t>
  </si>
  <si>
    <t>Chưa tổ chức đấu giá do chưa hoàn thiện được thủ tục thu hồi đất, giao đất và đầu tư cơ sở hạ tầng</t>
  </si>
  <si>
    <t xml:space="preserve">Chưa tổ chức đấu giá do chưa hoàn thiện được thủ tục thu hồi đất, giao đất </t>
  </si>
  <si>
    <t>Chưa tổ chức đấu giá do chưa đầu tư cơ sở hạ tầng</t>
  </si>
  <si>
    <t>Chưa tổ chức đấu giá do chưa đầy đủ cơ sở hạ tầng</t>
  </si>
  <si>
    <t xml:space="preserve">Chưa tổ chức đấu giá do đợi hoàn thiện cơ sở hạ tầng (đường động lực) để tăng giá trị thửa đất </t>
  </si>
  <si>
    <t>Không tổ chức đấu giá do UBND xã xác định là đất của hộ gia đình, cá nhân tại Báo cáo số 14/BC-UBND, ngày 30/01/2023 của UBND xã Thanh Chăn</t>
  </si>
  <si>
    <t xml:space="preserve">Đề xuất đưa ra khỏi kế hoạch đấu giá </t>
  </si>
  <si>
    <t>Không tổ chức đấu giá do  thửa đất bị ảnh hưởng bởi hành lang bảo vệ an toàn lưới điện, trạm điện (theo nội dung tại biên bản làm việc ngày 28/7/2023)</t>
  </si>
  <si>
    <t>Chưa thực hiện</t>
  </si>
  <si>
    <t xml:space="preserve">Không tổ chức đấu giá do UBND xã Thanh Xương không bàn giao được mặt bằng sạch (theo báo cáo số 277/BC-UBND, ngày 29/12/2022 của UBND xã Thanh Xương) </t>
  </si>
  <si>
    <t>Đề xuất đưa ra khỏi kế hoạch đấu giá do UBND xã chưa bàn giao được mặt bằng sạch (theo báo cáo số 114/BC-UBND, ngày 10/11/2023 của UBND xã Thanh Nưa</t>
  </si>
  <si>
    <t>KẾ HOẠCH ĐẤU GIÁ QUYỀN SỬ DỤNG ĐẤT NĂM 2023 (tại 04 xã với 06 địa điểm)</t>
  </si>
  <si>
    <t xml:space="preserve">KẾT QUẢ THỰC HIỆN KẾ HOẠCH ĐẤU GIÁ QUYỀN SỬ DỤNG ĐẤT VÀ ĐỀ XUẤT ĐIỀU CHỈNH GIAI ĐOẠN 2021-2025 TRÊN ĐỊA BÀN HUYỆN ĐIỆN BIÊN </t>
  </si>
  <si>
    <r>
      <t>Đã đấu giá thành công 17/22 thửa với tổng diện tích 1.927,7 m</t>
    </r>
    <r>
      <rPr>
        <sz val="10"/>
        <rFont val="Calibri"/>
        <family val="2"/>
      </rPr>
      <t>²</t>
    </r>
    <r>
      <rPr>
        <sz val="10"/>
        <rFont val="Times New Roman"/>
        <family val="1"/>
      </rPr>
      <t>, số tiền trúng đấu giá là 11.023.380.000 đồng</t>
    </r>
  </si>
  <si>
    <r>
      <t>Đã tổ chức đấu giá thành công 22 thửa với tổng diện tích 2308,8 m</t>
    </r>
    <r>
      <rPr>
        <sz val="10"/>
        <rFont val="Calibri"/>
        <family val="2"/>
      </rPr>
      <t>²</t>
    </r>
    <r>
      <rPr>
        <sz val="10"/>
        <rFont val="Times New Roman"/>
        <family val="1"/>
      </rPr>
      <t>, số tiền trúng đấu giá là 16.307.160.000 đồng</t>
    </r>
  </si>
  <si>
    <t>Đã tổ chức đấu giá thành công 22 thửa với tổng diện tích 2308,8 m²</t>
  </si>
  <si>
    <t>Đã đấu giá thành công 17/22 thửa với tổng diện tích 1.927,7 m²</t>
  </si>
  <si>
    <t>Đã đấu giá thành công</t>
  </si>
  <si>
    <r>
      <t>Đã đấu giá thành công 08/56 thửa đất với tổng diện tích 894,8 m</t>
    </r>
    <r>
      <rPr>
        <sz val="10"/>
        <rFont val="Calibri"/>
        <family val="2"/>
      </rPr>
      <t>²</t>
    </r>
  </si>
  <si>
    <t>Khu đất tại thôn 24  giáp sân vận động xã Noong Hẹt (48/56 thửa)</t>
  </si>
  <si>
    <t>(Kèm theo Tờ trình số:        /TTr-UBND, ngày     tháng 3 năm 2024 của UBND huyện Điện Biên)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</si>
</sst>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sz val="10"/>
      <name val="Arial"/>
      <family val="2"/>
    </font>
    <font>
      <i/>
      <sz val="13"/>
      <name val="3C_Times_T"/>
      <family val="0"/>
    </font>
    <font>
      <sz val="10"/>
      <color indexed="8"/>
      <name val="Arial"/>
      <family val="2"/>
    </font>
    <font>
      <i/>
      <sz val="10"/>
      <name val="MS Sans Serif"/>
      <family val="2"/>
    </font>
    <font>
      <i/>
      <sz val="10"/>
      <name val="Times New Roman"/>
      <family val="1"/>
    </font>
    <font>
      <b/>
      <vertAlign val="superscript"/>
      <sz val="10"/>
      <name val="Times New Roman"/>
      <family val="1"/>
    </font>
    <font>
      <sz val="12"/>
      <name val="Times New Roman"/>
      <family val="1"/>
    </font>
    <font>
      <b/>
      <sz val="12"/>
      <name val="Times New Roman"/>
      <family val="1"/>
    </font>
    <font>
      <i/>
      <sz val="12"/>
      <name val="Times New Roman"/>
      <family val="1"/>
    </font>
    <font>
      <sz val="10"/>
      <name val="Calibri"/>
      <family val="2"/>
    </font>
    <font>
      <sz val="10"/>
      <color indexed="8"/>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0"/>
      <name val="Calibri"/>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sz val="10"/>
      <color rgb="FF00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21" borderId="2"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2">
    <xf numFmtId="0" fontId="0" fillId="0" borderId="0" xfId="0" applyAlignment="1">
      <alignment/>
    </xf>
    <xf numFmtId="3" fontId="21"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3" fontId="20" fillId="0" borderId="10" xfId="0" applyNumberFormat="1" applyFont="1" applyBorder="1" applyAlignment="1">
      <alignment horizontal="center" vertical="center"/>
    </xf>
    <xf numFmtId="3" fontId="20" fillId="0" borderId="10" xfId="0" applyNumberFormat="1" applyFont="1" applyBorder="1" applyAlignment="1">
      <alignment horizontal="center" vertical="center" wrapText="1"/>
    </xf>
    <xf numFmtId="3" fontId="20" fillId="0" borderId="10" xfId="0" applyNumberFormat="1" applyFont="1" applyFill="1" applyBorder="1" applyAlignment="1">
      <alignment horizontal="center" vertical="center" wrapText="1"/>
    </xf>
    <xf numFmtId="172" fontId="20" fillId="0" borderId="10" xfId="57" applyNumberFormat="1" applyFont="1" applyFill="1" applyBorder="1" applyAlignment="1">
      <alignment horizontal="center" vertical="center" wrapText="1"/>
      <protection/>
    </xf>
    <xf numFmtId="3" fontId="21" fillId="0" borderId="10" xfId="0" applyNumberFormat="1"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0" fillId="0" borderId="10" xfId="0" applyFont="1" applyFill="1" applyBorder="1" applyAlignment="1">
      <alignment horizontal="center" vertical="center" wrapText="1"/>
    </xf>
    <xf numFmtId="49" fontId="20" fillId="0" borderId="10" xfId="57" applyNumberFormat="1" applyFont="1" applyFill="1" applyBorder="1" applyAlignment="1">
      <alignment horizontal="center" vertical="center" wrapText="1"/>
      <protection/>
    </xf>
    <xf numFmtId="172" fontId="20" fillId="0" borderId="10" xfId="41" applyNumberFormat="1" applyFont="1" applyFill="1" applyBorder="1" applyAlignment="1">
      <alignment horizontal="center" vertical="center" wrapText="1"/>
    </xf>
    <xf numFmtId="3" fontId="21" fillId="0" borderId="10" xfId="0" applyNumberFormat="1" applyFont="1" applyBorder="1" applyAlignment="1">
      <alignment horizontal="center" vertical="center"/>
    </xf>
    <xf numFmtId="49" fontId="21" fillId="0" borderId="10" xfId="57" applyNumberFormat="1" applyFont="1" applyFill="1" applyBorder="1" applyAlignment="1">
      <alignment horizontal="center" vertical="center" wrapText="1"/>
      <protection/>
    </xf>
    <xf numFmtId="172" fontId="21" fillId="0" borderId="10" xfId="41"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21" fillId="0" borderId="10" xfId="41" applyNumberFormat="1"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172" fontId="21"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172" fontId="21" fillId="0" borderId="10" xfId="57" applyNumberFormat="1" applyFont="1" applyFill="1" applyBorder="1" applyAlignment="1">
      <alignment horizontal="center" vertical="center" wrapText="1"/>
      <protection/>
    </xf>
    <xf numFmtId="0" fontId="21" fillId="0" borderId="0" xfId="0" applyFont="1" applyFill="1" applyAlignment="1">
      <alignment horizontal="center" vertical="center" wrapText="1"/>
    </xf>
    <xf numFmtId="0" fontId="26" fillId="0" borderId="0" xfId="0"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21" fillId="0" borderId="0" xfId="0" applyNumberFormat="1" applyFont="1" applyFill="1" applyAlignment="1">
      <alignment horizontal="center" vertical="center" wrapText="1"/>
    </xf>
    <xf numFmtId="172" fontId="21" fillId="0" borderId="0" xfId="0" applyNumberFormat="1" applyFont="1" applyFill="1" applyAlignment="1">
      <alignment horizontal="center" vertical="center" wrapText="1"/>
    </xf>
    <xf numFmtId="172" fontId="20" fillId="0" borderId="10" xfId="0" applyNumberFormat="1" applyFont="1" applyBorder="1" applyAlignment="1">
      <alignment horizontal="center" vertical="center"/>
    </xf>
    <xf numFmtId="172" fontId="21" fillId="0" borderId="10" xfId="0" applyNumberFormat="1" applyFont="1" applyBorder="1" applyAlignment="1">
      <alignment horizontal="center" vertical="center"/>
    </xf>
    <xf numFmtId="0" fontId="21" fillId="0" borderId="10" xfId="0" applyFont="1" applyBorder="1" applyAlignment="1">
      <alignment horizontal="center" vertical="center" wrapText="1"/>
    </xf>
    <xf numFmtId="172" fontId="20" fillId="0" borderId="10" xfId="0" applyNumberFormat="1" applyFont="1" applyFill="1" applyBorder="1" applyAlignment="1">
      <alignment horizontal="center" vertical="center" wrapText="1"/>
    </xf>
    <xf numFmtId="172" fontId="21" fillId="0" borderId="10" xfId="41" applyNumberFormat="1" applyFont="1" applyFill="1" applyBorder="1" applyAlignment="1">
      <alignment horizontal="center" vertical="center"/>
    </xf>
    <xf numFmtId="172" fontId="20" fillId="0" borderId="11" xfId="41" applyNumberFormat="1" applyFont="1" applyFill="1" applyBorder="1" applyAlignment="1">
      <alignment horizontal="center" vertical="center" wrapText="1"/>
    </xf>
    <xf numFmtId="49" fontId="20" fillId="0" borderId="11" xfId="57" applyNumberFormat="1"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172" fontId="0" fillId="0" borderId="0" xfId="0" applyNumberFormat="1" applyFont="1" applyFill="1" applyAlignment="1">
      <alignment horizontal="center" vertical="center" wrapText="1"/>
    </xf>
    <xf numFmtId="0" fontId="22" fillId="0" borderId="0" xfId="0" applyFont="1" applyFill="1" applyAlignment="1">
      <alignment horizontal="center" vertical="center" wrapText="1"/>
    </xf>
    <xf numFmtId="172" fontId="22" fillId="0" borderId="0" xfId="0" applyNumberFormat="1" applyFont="1" applyFill="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wrapText="1"/>
    </xf>
    <xf numFmtId="0" fontId="28" fillId="0" borderId="0" xfId="0" applyFont="1" applyAlignment="1">
      <alignment horizontal="center" vertical="center" wrapText="1"/>
    </xf>
    <xf numFmtId="0" fontId="28" fillId="0" borderId="12" xfId="0" applyFont="1" applyBorder="1" applyAlignment="1">
      <alignment horizontal="center" vertical="center" wrapText="1"/>
    </xf>
    <xf numFmtId="0" fontId="0" fillId="0" borderId="10" xfId="0" applyBorder="1" applyAlignment="1">
      <alignment horizontal="center" vertical="center" wrapText="1"/>
    </xf>
    <xf numFmtId="172" fontId="21" fillId="0" borderId="10" xfId="0" applyNumberFormat="1" applyFont="1" applyBorder="1" applyAlignment="1">
      <alignment horizontal="center" vertical="center" wrapText="1"/>
    </xf>
    <xf numFmtId="0" fontId="20" fillId="0" borderId="13" xfId="0" applyFont="1" applyFill="1" applyBorder="1" applyAlignment="1">
      <alignment horizontal="center" vertical="center" wrapText="1"/>
    </xf>
    <xf numFmtId="172" fontId="20" fillId="0" borderId="10" xfId="0" applyNumberFormat="1" applyFont="1" applyBorder="1" applyAlignment="1">
      <alignment horizontal="center" vertical="center" wrapText="1"/>
    </xf>
    <xf numFmtId="49" fontId="20" fillId="0" borderId="14" xfId="57" applyNumberFormat="1" applyFont="1" applyFill="1" applyBorder="1" applyAlignment="1">
      <alignment horizontal="center" vertical="center" wrapText="1"/>
      <protection/>
    </xf>
    <xf numFmtId="49" fontId="20" fillId="0" borderId="11" xfId="57" applyNumberFormat="1" applyFont="1" applyFill="1" applyBorder="1" applyAlignment="1">
      <alignment horizontal="center" vertical="center" wrapText="1"/>
      <protection/>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9" fillId="0" borderId="0" xfId="0" applyFont="1" applyAlignment="1">
      <alignment horizontal="center" vertical="center" wrapText="1"/>
    </xf>
    <xf numFmtId="0" fontId="20" fillId="0" borderId="13" xfId="0" applyFont="1" applyFill="1" applyBorder="1" applyAlignment="1">
      <alignment horizontal="center" vertical="center" wrapText="1"/>
    </xf>
    <xf numFmtId="0" fontId="29" fillId="0" borderId="0" xfId="0" applyFont="1" applyFill="1" applyAlignment="1">
      <alignment horizontal="center" vertical="center" wrapText="1"/>
    </xf>
    <xf numFmtId="0" fontId="30" fillId="0" borderId="0" xfId="0" applyFont="1" applyFill="1" applyBorder="1" applyAlignment="1">
      <alignment horizontal="center" vertical="center" wrapText="1"/>
    </xf>
    <xf numFmtId="0" fontId="20" fillId="0" borderId="14"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4" xfId="0" applyFont="1" applyFill="1" applyBorder="1" applyAlignment="1">
      <alignment horizontal="left" vertical="center" wrapText="1"/>
    </xf>
    <xf numFmtId="0" fontId="30" fillId="0" borderId="0" xfId="0" applyFont="1" applyBorder="1" applyAlignment="1">
      <alignment horizontal="center" vertical="center"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heetViews>
  <sheetFormatPr defaultColWidth="9.140625" defaultRowHeight="12.7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47"/>
  <sheetViews>
    <sheetView view="pageBreakPreview" zoomScaleSheetLayoutView="100" workbookViewId="0" topLeftCell="A31">
      <selection activeCell="G8" sqref="G8"/>
    </sheetView>
  </sheetViews>
  <sheetFormatPr defaultColWidth="9.140625" defaultRowHeight="12.75"/>
  <cols>
    <col min="1" max="1" width="9.28125" style="38" bestFit="1" customWidth="1"/>
    <col min="2" max="2" width="15.57421875" style="38" customWidth="1"/>
    <col min="3" max="3" width="21.00390625" style="38" customWidth="1"/>
    <col min="4" max="4" width="12.140625" style="38" bestFit="1" customWidth="1"/>
    <col min="5" max="5" width="19.421875" style="38" customWidth="1"/>
    <col min="6" max="6" width="9.140625" style="38" customWidth="1"/>
    <col min="7" max="7" width="25.8515625" style="38" customWidth="1"/>
    <col min="8" max="8" width="14.28125" style="38" customWidth="1"/>
    <col min="9" max="9" width="37.140625" style="38" customWidth="1"/>
    <col min="10" max="16384" width="9.140625" style="38" customWidth="1"/>
  </cols>
  <sheetData>
    <row r="1" spans="1:9" ht="15.75">
      <c r="A1" s="40" t="s">
        <v>98</v>
      </c>
      <c r="B1" s="39"/>
      <c r="C1" s="39"/>
      <c r="D1" s="39"/>
      <c r="E1" s="39"/>
      <c r="F1" s="39"/>
      <c r="G1" s="39"/>
      <c r="H1" s="39"/>
      <c r="I1" s="39"/>
    </row>
    <row r="2" spans="1:9" ht="15.75">
      <c r="A2" s="53" t="s">
        <v>97</v>
      </c>
      <c r="B2" s="53"/>
      <c r="C2" s="53"/>
      <c r="D2" s="53"/>
      <c r="E2" s="53"/>
      <c r="F2" s="53"/>
      <c r="G2" s="53"/>
      <c r="H2" s="53"/>
      <c r="I2" s="53"/>
    </row>
    <row r="3" spans="1:9" ht="15.75">
      <c r="A3" s="53" t="s">
        <v>123</v>
      </c>
      <c r="B3" s="53"/>
      <c r="C3" s="53"/>
      <c r="D3" s="53"/>
      <c r="E3" s="53"/>
      <c r="F3" s="53"/>
      <c r="G3" s="53"/>
      <c r="H3" s="53"/>
      <c r="I3" s="53"/>
    </row>
    <row r="4" spans="1:9" ht="23.25" customHeight="1">
      <c r="A4" s="61" t="s">
        <v>131</v>
      </c>
      <c r="B4" s="61"/>
      <c r="C4" s="61"/>
      <c r="D4" s="61"/>
      <c r="E4" s="61"/>
      <c r="F4" s="61"/>
      <c r="G4" s="61"/>
      <c r="H4" s="61"/>
      <c r="I4" s="61"/>
    </row>
    <row r="5" spans="1:9" ht="15.75">
      <c r="A5" s="41"/>
      <c r="B5" s="41"/>
      <c r="C5" s="41"/>
      <c r="D5" s="41"/>
      <c r="E5" s="41"/>
      <c r="F5" s="41"/>
      <c r="G5" s="41"/>
      <c r="H5" s="41"/>
      <c r="I5" s="41"/>
    </row>
    <row r="6" spans="1:9" s="34" customFormat="1" ht="42" customHeight="1">
      <c r="A6" s="48" t="s">
        <v>66</v>
      </c>
      <c r="B6" s="54"/>
      <c r="C6" s="54"/>
      <c r="D6" s="49"/>
      <c r="E6" s="44" t="s">
        <v>108</v>
      </c>
      <c r="F6" s="48" t="s">
        <v>67</v>
      </c>
      <c r="G6" s="54"/>
      <c r="H6" s="49"/>
      <c r="I6" s="5" t="s">
        <v>68</v>
      </c>
    </row>
    <row r="7" spans="1:9" s="34" customFormat="1" ht="35.25" customHeight="1">
      <c r="A7" s="10" t="s">
        <v>9</v>
      </c>
      <c r="B7" s="10" t="s">
        <v>69</v>
      </c>
      <c r="C7" s="10" t="s">
        <v>70</v>
      </c>
      <c r="D7" s="11" t="s">
        <v>71</v>
      </c>
      <c r="E7" s="11"/>
      <c r="F7" s="11" t="s">
        <v>72</v>
      </c>
      <c r="G7" s="10" t="s">
        <v>70</v>
      </c>
      <c r="H7" s="11" t="s">
        <v>71</v>
      </c>
      <c r="I7" s="5"/>
    </row>
    <row r="8" spans="1:9" s="34" customFormat="1" ht="29.25" customHeight="1">
      <c r="A8" s="10"/>
      <c r="B8" s="10" t="s">
        <v>73</v>
      </c>
      <c r="C8" s="10"/>
      <c r="D8" s="11">
        <f>D9+D12+D21+D32</f>
        <v>75331.2</v>
      </c>
      <c r="E8" s="11"/>
      <c r="F8" s="11"/>
      <c r="G8" s="11"/>
      <c r="H8" s="11">
        <f>H9+H12+H21+H32</f>
        <v>69853.5</v>
      </c>
      <c r="I8" s="5"/>
    </row>
    <row r="9" spans="1:13" s="34" customFormat="1" ht="39.75" customHeight="1">
      <c r="A9" s="10" t="s">
        <v>0</v>
      </c>
      <c r="B9" s="46" t="s">
        <v>74</v>
      </c>
      <c r="C9" s="47"/>
      <c r="D9" s="11">
        <f>D10</f>
        <v>2308.8</v>
      </c>
      <c r="E9" s="31"/>
      <c r="F9" s="31"/>
      <c r="G9" s="32"/>
      <c r="H9" s="11">
        <f>H10</f>
        <v>2308.8</v>
      </c>
      <c r="I9" s="5"/>
      <c r="J9" s="35"/>
      <c r="K9" s="15"/>
      <c r="L9" s="7"/>
      <c r="M9" s="20"/>
    </row>
    <row r="10" spans="1:9" s="34" customFormat="1" ht="23.25" customHeight="1">
      <c r="A10" s="10" t="s">
        <v>11</v>
      </c>
      <c r="B10" s="9" t="s">
        <v>1</v>
      </c>
      <c r="C10" s="9"/>
      <c r="D10" s="6">
        <f>D11</f>
        <v>2308.8</v>
      </c>
      <c r="E10" s="6"/>
      <c r="F10" s="6"/>
      <c r="G10" s="9"/>
      <c r="H10" s="6">
        <f>H11</f>
        <v>2308.8</v>
      </c>
      <c r="I10" s="9"/>
    </row>
    <row r="11" spans="1:9" s="34" customFormat="1" ht="76.5" customHeight="1">
      <c r="A11" s="13"/>
      <c r="B11" s="15" t="s">
        <v>8</v>
      </c>
      <c r="C11" s="7" t="s">
        <v>75</v>
      </c>
      <c r="D11" s="20">
        <v>2308.8</v>
      </c>
      <c r="E11" s="20" t="s">
        <v>125</v>
      </c>
      <c r="F11" s="15" t="s">
        <v>8</v>
      </c>
      <c r="G11" s="7" t="s">
        <v>75</v>
      </c>
      <c r="H11" s="20">
        <v>2308.8</v>
      </c>
      <c r="I11" s="15" t="s">
        <v>76</v>
      </c>
    </row>
    <row r="12" spans="1:9" s="36" customFormat="1" ht="36.75" customHeight="1">
      <c r="A12" s="9" t="s">
        <v>17</v>
      </c>
      <c r="B12" s="48" t="s">
        <v>77</v>
      </c>
      <c r="C12" s="49"/>
      <c r="D12" s="29">
        <f>D13+D16+D18</f>
        <v>13426.7</v>
      </c>
      <c r="E12" s="29"/>
      <c r="F12" s="29"/>
      <c r="G12" s="9"/>
      <c r="H12" s="29">
        <f>H13+H16+H18</f>
        <v>8091</v>
      </c>
      <c r="I12" s="9"/>
    </row>
    <row r="13" spans="1:9" s="34" customFormat="1" ht="21.75" customHeight="1">
      <c r="A13" s="9">
        <v>1</v>
      </c>
      <c r="B13" s="10" t="s">
        <v>1</v>
      </c>
      <c r="C13" s="10"/>
      <c r="D13" s="11">
        <f>D14+D15</f>
        <v>2612.7</v>
      </c>
      <c r="E13" s="11"/>
      <c r="F13" s="11"/>
      <c r="G13" s="10"/>
      <c r="H13" s="11">
        <f>H14</f>
        <v>1927.7</v>
      </c>
      <c r="I13" s="9"/>
    </row>
    <row r="14" spans="1:9" s="34" customFormat="1" ht="87" customHeight="1">
      <c r="A14" s="13"/>
      <c r="B14" s="13" t="s">
        <v>8</v>
      </c>
      <c r="C14" s="13" t="s">
        <v>57</v>
      </c>
      <c r="D14" s="14">
        <v>2432.7</v>
      </c>
      <c r="E14" s="14" t="s">
        <v>124</v>
      </c>
      <c r="F14" s="14"/>
      <c r="G14" s="13" t="s">
        <v>58</v>
      </c>
      <c r="H14" s="14">
        <v>1927.7</v>
      </c>
      <c r="I14" s="15" t="s">
        <v>99</v>
      </c>
    </row>
    <row r="15" spans="1:9" s="34" customFormat="1" ht="132.75" customHeight="1">
      <c r="A15" s="13"/>
      <c r="B15" s="13" t="s">
        <v>25</v>
      </c>
      <c r="C15" s="13" t="s">
        <v>18</v>
      </c>
      <c r="D15" s="14">
        <v>180</v>
      </c>
      <c r="E15" s="14" t="s">
        <v>120</v>
      </c>
      <c r="F15" s="14"/>
      <c r="G15" s="13"/>
      <c r="H15" s="14"/>
      <c r="I15" s="15" t="s">
        <v>117</v>
      </c>
    </row>
    <row r="16" spans="1:9" s="34" customFormat="1" ht="18.75" customHeight="1">
      <c r="A16" s="10" t="s">
        <v>10</v>
      </c>
      <c r="B16" s="10" t="s">
        <v>4</v>
      </c>
      <c r="C16" s="10"/>
      <c r="D16" s="11">
        <f>D17</f>
        <v>64</v>
      </c>
      <c r="E16" s="11"/>
      <c r="F16" s="11"/>
      <c r="G16" s="10"/>
      <c r="H16" s="11">
        <f>H17</f>
        <v>59.8</v>
      </c>
      <c r="I16" s="9"/>
    </row>
    <row r="17" spans="1:9" s="34" customFormat="1" ht="69.75" customHeight="1">
      <c r="A17" s="13"/>
      <c r="B17" s="13" t="s">
        <v>14</v>
      </c>
      <c r="C17" s="13" t="s">
        <v>19</v>
      </c>
      <c r="D17" s="18">
        <v>64</v>
      </c>
      <c r="E17" s="18" t="s">
        <v>112</v>
      </c>
      <c r="F17" s="13" t="s">
        <v>14</v>
      </c>
      <c r="G17" s="13" t="s">
        <v>19</v>
      </c>
      <c r="H17" s="18">
        <v>59.8</v>
      </c>
      <c r="I17" s="15" t="s">
        <v>78</v>
      </c>
    </row>
    <row r="18" spans="1:9" s="34" customFormat="1" ht="28.5" customHeight="1">
      <c r="A18" s="10" t="s">
        <v>12</v>
      </c>
      <c r="B18" s="10" t="s">
        <v>6</v>
      </c>
      <c r="C18" s="10"/>
      <c r="D18" s="11">
        <f>SUM(D19:D20)</f>
        <v>10750</v>
      </c>
      <c r="E18" s="11"/>
      <c r="F18" s="11"/>
      <c r="G18" s="10"/>
      <c r="H18" s="11">
        <f>SUM(H19:H20)</f>
        <v>6103.5</v>
      </c>
      <c r="I18" s="9"/>
    </row>
    <row r="19" spans="1:9" s="34" customFormat="1" ht="107.25" customHeight="1">
      <c r="A19" s="13"/>
      <c r="B19" s="13" t="s">
        <v>44</v>
      </c>
      <c r="C19" s="13" t="s">
        <v>23</v>
      </c>
      <c r="D19" s="18">
        <v>750</v>
      </c>
      <c r="E19" s="18" t="s">
        <v>109</v>
      </c>
      <c r="F19" s="18"/>
      <c r="G19" s="16"/>
      <c r="H19" s="14"/>
      <c r="I19" s="15" t="s">
        <v>110</v>
      </c>
    </row>
    <row r="20" spans="1:9" s="34" customFormat="1" ht="90.75" customHeight="1">
      <c r="A20" s="13"/>
      <c r="B20" s="13" t="s">
        <v>26</v>
      </c>
      <c r="C20" s="13" t="s">
        <v>24</v>
      </c>
      <c r="D20" s="18">
        <v>10000</v>
      </c>
      <c r="E20" s="18" t="s">
        <v>111</v>
      </c>
      <c r="F20" s="13" t="s">
        <v>26</v>
      </c>
      <c r="G20" s="13" t="s">
        <v>24</v>
      </c>
      <c r="H20" s="14">
        <v>6103.5</v>
      </c>
      <c r="I20" s="33" t="s">
        <v>79</v>
      </c>
    </row>
    <row r="21" spans="1:10" s="36" customFormat="1" ht="36" customHeight="1">
      <c r="A21" s="9" t="s">
        <v>16</v>
      </c>
      <c r="B21" s="48" t="s">
        <v>122</v>
      </c>
      <c r="C21" s="49"/>
      <c r="D21" s="29">
        <f>D22+D26+D28+D30</f>
        <v>37897.1</v>
      </c>
      <c r="E21" s="29"/>
      <c r="F21" s="29"/>
      <c r="G21" s="9"/>
      <c r="H21" s="29">
        <f>H22+H26+H28</f>
        <v>14100</v>
      </c>
      <c r="I21" s="9"/>
      <c r="J21" s="37"/>
    </row>
    <row r="22" spans="1:9" s="34" customFormat="1" ht="24.75" customHeight="1">
      <c r="A22" s="10" t="s">
        <v>11</v>
      </c>
      <c r="B22" s="10" t="s">
        <v>1</v>
      </c>
      <c r="C22" s="10"/>
      <c r="D22" s="11">
        <f>SUM(D23:D25)</f>
        <v>5688.4</v>
      </c>
      <c r="E22" s="11"/>
      <c r="F22" s="11"/>
      <c r="G22" s="10"/>
      <c r="H22" s="11">
        <f>SUM(H23:H25)</f>
        <v>0</v>
      </c>
      <c r="I22" s="9"/>
    </row>
    <row r="23" spans="1:9" s="34" customFormat="1" ht="77.25" customHeight="1">
      <c r="A23" s="13"/>
      <c r="B23" s="13" t="s">
        <v>41</v>
      </c>
      <c r="C23" s="15" t="s">
        <v>20</v>
      </c>
      <c r="D23" s="18">
        <v>900</v>
      </c>
      <c r="E23" s="18" t="s">
        <v>113</v>
      </c>
      <c r="F23" s="18"/>
      <c r="G23" s="13"/>
      <c r="H23" s="14"/>
      <c r="I23" s="15" t="s">
        <v>80</v>
      </c>
    </row>
    <row r="24" spans="1:9" s="34" customFormat="1" ht="73.5" customHeight="1">
      <c r="A24" s="13"/>
      <c r="B24" s="13" t="s">
        <v>27</v>
      </c>
      <c r="C24" s="15" t="s">
        <v>81</v>
      </c>
      <c r="D24" s="18">
        <v>2676.4</v>
      </c>
      <c r="E24" s="18"/>
      <c r="F24" s="18"/>
      <c r="G24" s="13"/>
      <c r="H24" s="14"/>
      <c r="I24" s="7" t="s">
        <v>82</v>
      </c>
    </row>
    <row r="25" spans="1:9" s="34" customFormat="1" ht="72.75" customHeight="1">
      <c r="A25" s="13"/>
      <c r="B25" s="13" t="s">
        <v>42</v>
      </c>
      <c r="C25" s="15" t="s">
        <v>83</v>
      </c>
      <c r="D25" s="18">
        <v>2112</v>
      </c>
      <c r="E25" s="18" t="s">
        <v>114</v>
      </c>
      <c r="F25" s="18"/>
      <c r="G25" s="13"/>
      <c r="H25" s="14"/>
      <c r="I25" s="7" t="s">
        <v>84</v>
      </c>
    </row>
    <row r="26" spans="1:9" s="34" customFormat="1" ht="24.75" customHeight="1">
      <c r="A26" s="10" t="s">
        <v>10</v>
      </c>
      <c r="B26" s="10" t="s">
        <v>2</v>
      </c>
      <c r="C26" s="10"/>
      <c r="D26" s="11">
        <f>SUM(D27:D27)</f>
        <v>27000</v>
      </c>
      <c r="E26" s="11"/>
      <c r="F26" s="11"/>
      <c r="G26" s="10"/>
      <c r="H26" s="11">
        <f>H27</f>
        <v>14100</v>
      </c>
      <c r="I26" s="9"/>
    </row>
    <row r="27" spans="1:9" s="34" customFormat="1" ht="74.25" customHeight="1">
      <c r="A27" s="13"/>
      <c r="B27" s="15" t="s">
        <v>48</v>
      </c>
      <c r="C27" s="13" t="s">
        <v>3</v>
      </c>
      <c r="D27" s="14">
        <v>27000</v>
      </c>
      <c r="E27" s="14" t="s">
        <v>115</v>
      </c>
      <c r="F27" s="15" t="s">
        <v>48</v>
      </c>
      <c r="G27" s="13" t="s">
        <v>3</v>
      </c>
      <c r="H27" s="14">
        <v>14100</v>
      </c>
      <c r="I27" s="7" t="s">
        <v>85</v>
      </c>
    </row>
    <row r="28" spans="1:9" s="34" customFormat="1" ht="27.75" customHeight="1">
      <c r="A28" s="10" t="s">
        <v>12</v>
      </c>
      <c r="B28" s="10" t="s">
        <v>21</v>
      </c>
      <c r="C28" s="10"/>
      <c r="D28" s="11">
        <f>D29</f>
        <v>5000</v>
      </c>
      <c r="E28" s="11"/>
      <c r="F28" s="11"/>
      <c r="G28" s="10"/>
      <c r="H28" s="11">
        <f>H29</f>
        <v>0</v>
      </c>
      <c r="I28" s="15"/>
    </row>
    <row r="29" spans="1:9" s="34" customFormat="1" ht="107.25" customHeight="1">
      <c r="A29" s="13"/>
      <c r="B29" s="17" t="s">
        <v>29</v>
      </c>
      <c r="C29" s="13" t="s">
        <v>22</v>
      </c>
      <c r="D29" s="18">
        <v>5000</v>
      </c>
      <c r="E29" s="18" t="s">
        <v>116</v>
      </c>
      <c r="F29" s="18"/>
      <c r="G29" s="13"/>
      <c r="H29" s="18"/>
      <c r="I29" s="7" t="s">
        <v>117</v>
      </c>
    </row>
    <row r="30" spans="1:9" s="36" customFormat="1" ht="31.5" customHeight="1">
      <c r="A30" s="10" t="s">
        <v>45</v>
      </c>
      <c r="B30" s="19" t="s">
        <v>49</v>
      </c>
      <c r="C30" s="10"/>
      <c r="D30" s="29">
        <f>D31</f>
        <v>208.7</v>
      </c>
      <c r="E30" s="29"/>
      <c r="F30" s="29"/>
      <c r="G30" s="10"/>
      <c r="H30" s="29">
        <f>H31</f>
        <v>0</v>
      </c>
      <c r="I30" s="5"/>
    </row>
    <row r="31" spans="1:9" s="34" customFormat="1" ht="106.5" customHeight="1">
      <c r="A31" s="13"/>
      <c r="B31" s="17" t="s">
        <v>30</v>
      </c>
      <c r="C31" s="13" t="s">
        <v>86</v>
      </c>
      <c r="D31" s="18">
        <v>208.7</v>
      </c>
      <c r="E31" s="18" t="s">
        <v>118</v>
      </c>
      <c r="F31" s="18"/>
      <c r="G31" s="13"/>
      <c r="H31" s="18"/>
      <c r="I31" s="7" t="s">
        <v>117</v>
      </c>
    </row>
    <row r="32" spans="1:9" s="36" customFormat="1" ht="37.5" customHeight="1">
      <c r="A32" s="9" t="s">
        <v>15</v>
      </c>
      <c r="B32" s="48" t="s">
        <v>87</v>
      </c>
      <c r="C32" s="49"/>
      <c r="D32" s="29">
        <f>D33+D42+D44</f>
        <v>21698.6</v>
      </c>
      <c r="E32" s="29"/>
      <c r="F32" s="29"/>
      <c r="G32" s="9"/>
      <c r="H32" s="29">
        <f>H46</f>
        <v>45353.7</v>
      </c>
      <c r="I32" s="9"/>
    </row>
    <row r="33" spans="1:9" s="36" customFormat="1" ht="27.75" customHeight="1">
      <c r="A33" s="10" t="s">
        <v>11</v>
      </c>
      <c r="B33" s="9" t="s">
        <v>1</v>
      </c>
      <c r="C33" s="9"/>
      <c r="D33" s="6">
        <f>D34+D35+D36+D37+D38+D39+D40+D41</f>
        <v>16338.6</v>
      </c>
      <c r="E33" s="6"/>
      <c r="F33" s="6"/>
      <c r="G33" s="10"/>
      <c r="H33" s="11">
        <f>H34</f>
        <v>0</v>
      </c>
      <c r="I33" s="9"/>
    </row>
    <row r="34" spans="1:9" s="36" customFormat="1" ht="36.75" customHeight="1">
      <c r="A34" s="15"/>
      <c r="B34" s="15" t="s">
        <v>31</v>
      </c>
      <c r="C34" s="15" t="s">
        <v>88</v>
      </c>
      <c r="D34" s="18">
        <v>2907.1</v>
      </c>
      <c r="E34" s="18" t="s">
        <v>119</v>
      </c>
      <c r="F34" s="18"/>
      <c r="G34" s="10"/>
      <c r="H34" s="11"/>
      <c r="I34" s="50" t="s">
        <v>89</v>
      </c>
    </row>
    <row r="35" spans="1:9" s="36" customFormat="1" ht="36.75" customHeight="1">
      <c r="A35" s="15"/>
      <c r="B35" s="15" t="s">
        <v>32</v>
      </c>
      <c r="C35" s="15" t="s">
        <v>90</v>
      </c>
      <c r="D35" s="18">
        <v>3294.6</v>
      </c>
      <c r="E35" s="18" t="s">
        <v>119</v>
      </c>
      <c r="F35" s="18"/>
      <c r="G35" s="13"/>
      <c r="H35" s="20"/>
      <c r="I35" s="51"/>
    </row>
    <row r="36" spans="1:9" s="36" customFormat="1" ht="36.75" customHeight="1">
      <c r="A36" s="15"/>
      <c r="B36" s="15" t="s">
        <v>33</v>
      </c>
      <c r="C36" s="15" t="s">
        <v>91</v>
      </c>
      <c r="D36" s="18">
        <v>3841.8</v>
      </c>
      <c r="E36" s="18" t="s">
        <v>119</v>
      </c>
      <c r="F36" s="18"/>
      <c r="G36" s="13"/>
      <c r="H36" s="20"/>
      <c r="I36" s="51"/>
    </row>
    <row r="37" spans="1:9" s="36" customFormat="1" ht="36.75" customHeight="1">
      <c r="A37" s="15"/>
      <c r="B37" s="15" t="s">
        <v>34</v>
      </c>
      <c r="C37" s="15" t="s">
        <v>92</v>
      </c>
      <c r="D37" s="18">
        <v>3307.2</v>
      </c>
      <c r="E37" s="18" t="s">
        <v>119</v>
      </c>
      <c r="F37" s="18"/>
      <c r="G37" s="15"/>
      <c r="H37" s="9"/>
      <c r="I37" s="51"/>
    </row>
    <row r="38" spans="1:9" s="36" customFormat="1" ht="36.75" customHeight="1">
      <c r="A38" s="15"/>
      <c r="B38" s="15" t="s">
        <v>28</v>
      </c>
      <c r="C38" s="15" t="s">
        <v>93</v>
      </c>
      <c r="D38" s="18">
        <v>2687.9</v>
      </c>
      <c r="E38" s="18" t="s">
        <v>119</v>
      </c>
      <c r="F38" s="18"/>
      <c r="G38" s="15"/>
      <c r="H38" s="15"/>
      <c r="I38" s="52"/>
    </row>
    <row r="39" spans="1:9" s="36" customFormat="1" ht="34.5" customHeight="1">
      <c r="A39" s="15"/>
      <c r="B39" s="15" t="s">
        <v>35</v>
      </c>
      <c r="C39" s="15" t="s">
        <v>94</v>
      </c>
      <c r="D39" s="18">
        <v>100</v>
      </c>
      <c r="E39" s="18" t="s">
        <v>119</v>
      </c>
      <c r="F39" s="18"/>
      <c r="G39" s="15"/>
      <c r="H39" s="29"/>
      <c r="I39" s="50" t="s">
        <v>95</v>
      </c>
    </row>
    <row r="40" spans="1:9" s="36" customFormat="1" ht="34.5" customHeight="1">
      <c r="A40" s="15"/>
      <c r="B40" s="15" t="s">
        <v>36</v>
      </c>
      <c r="C40" s="15" t="s">
        <v>94</v>
      </c>
      <c r="D40" s="18">
        <v>100</v>
      </c>
      <c r="E40" s="18" t="s">
        <v>119</v>
      </c>
      <c r="F40" s="18"/>
      <c r="G40" s="15"/>
      <c r="H40" s="29"/>
      <c r="I40" s="51"/>
    </row>
    <row r="41" spans="1:9" s="36" customFormat="1" ht="34.5" customHeight="1">
      <c r="A41" s="15"/>
      <c r="B41" s="15" t="s">
        <v>37</v>
      </c>
      <c r="C41" s="15" t="s">
        <v>94</v>
      </c>
      <c r="D41" s="18">
        <v>100</v>
      </c>
      <c r="E41" s="18" t="s">
        <v>119</v>
      </c>
      <c r="F41" s="18"/>
      <c r="G41" s="15"/>
      <c r="H41" s="20"/>
      <c r="I41" s="52"/>
    </row>
    <row r="42" spans="1:9" s="36" customFormat="1" ht="54" customHeight="1">
      <c r="A42" s="10" t="s">
        <v>10</v>
      </c>
      <c r="B42" s="9" t="s">
        <v>5</v>
      </c>
      <c r="C42" s="9"/>
      <c r="D42" s="11">
        <f>D43</f>
        <v>360</v>
      </c>
      <c r="E42" s="11"/>
      <c r="F42" s="11"/>
      <c r="G42" s="15"/>
      <c r="H42" s="20"/>
      <c r="I42" s="9"/>
    </row>
    <row r="43" spans="1:9" s="36" customFormat="1" ht="57.75" customHeight="1">
      <c r="A43" s="15"/>
      <c r="B43" s="15" t="s">
        <v>38</v>
      </c>
      <c r="C43" s="13" t="s">
        <v>7</v>
      </c>
      <c r="D43" s="14">
        <v>360</v>
      </c>
      <c r="E43" s="18" t="s">
        <v>119</v>
      </c>
      <c r="F43" s="14"/>
      <c r="G43" s="15"/>
      <c r="H43" s="20"/>
      <c r="I43" s="15" t="s">
        <v>121</v>
      </c>
    </row>
    <row r="44" spans="1:9" s="36" customFormat="1" ht="34.5" customHeight="1">
      <c r="A44" s="9">
        <v>3</v>
      </c>
      <c r="B44" s="9" t="s">
        <v>13</v>
      </c>
      <c r="C44" s="13"/>
      <c r="D44" s="11">
        <f>D45</f>
        <v>5000</v>
      </c>
      <c r="E44" s="11"/>
      <c r="F44" s="11"/>
      <c r="G44" s="13"/>
      <c r="H44" s="20"/>
      <c r="I44" s="9"/>
    </row>
    <row r="45" spans="1:9" s="36" customFormat="1" ht="70.5" customHeight="1">
      <c r="A45" s="15"/>
      <c r="B45" s="15" t="s">
        <v>39</v>
      </c>
      <c r="C45" s="17" t="s">
        <v>96</v>
      </c>
      <c r="D45" s="14">
        <v>5000</v>
      </c>
      <c r="E45" s="18" t="s">
        <v>119</v>
      </c>
      <c r="F45" s="14"/>
      <c r="G45" s="13"/>
      <c r="H45" s="20"/>
      <c r="I45" s="15" t="s">
        <v>100</v>
      </c>
    </row>
    <row r="46" spans="1:9" ht="12.75">
      <c r="A46" s="9"/>
      <c r="B46" s="9"/>
      <c r="C46" s="42"/>
      <c r="D46" s="42"/>
      <c r="E46" s="42"/>
      <c r="F46" s="9">
        <v>4</v>
      </c>
      <c r="G46" s="9" t="s">
        <v>102</v>
      </c>
      <c r="H46" s="45">
        <f>H47</f>
        <v>45353.7</v>
      </c>
      <c r="I46" s="42"/>
    </row>
    <row r="47" spans="1:9" ht="127.5">
      <c r="A47" s="42"/>
      <c r="B47" s="42"/>
      <c r="C47" s="42"/>
      <c r="D47" s="42"/>
      <c r="E47" s="42"/>
      <c r="F47" s="28" t="s">
        <v>8</v>
      </c>
      <c r="G47" s="28" t="s">
        <v>101</v>
      </c>
      <c r="H47" s="43">
        <v>45353.7</v>
      </c>
      <c r="I47" s="28" t="s">
        <v>106</v>
      </c>
    </row>
  </sheetData>
  <sheetProtection/>
  <mergeCells count="11">
    <mergeCell ref="B12:C12"/>
    <mergeCell ref="B9:C9"/>
    <mergeCell ref="B21:C21"/>
    <mergeCell ref="B32:C32"/>
    <mergeCell ref="I39:I41"/>
    <mergeCell ref="I34:I38"/>
    <mergeCell ref="A2:I2"/>
    <mergeCell ref="A3:I3"/>
    <mergeCell ref="A4:I4"/>
    <mergeCell ref="A6:D6"/>
    <mergeCell ref="F6:H6"/>
  </mergeCells>
  <printOptions/>
  <pageMargins left="0.7086614173228347" right="0.7086614173228347" top="0.7480314960629921" bottom="0.7480314960629921" header="0.31496062992125984" footer="0.31496062992125984"/>
  <pageSetup horizontalDpi="600" verticalDpi="600" orientation="landscape" paperSize="9" scale="81"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L30"/>
  <sheetViews>
    <sheetView tabSelected="1" view="pageLayout" zoomScaleNormal="85" workbookViewId="0" topLeftCell="A1">
      <selection activeCell="A2" sqref="A2:G2"/>
    </sheetView>
  </sheetViews>
  <sheetFormatPr defaultColWidth="9.140625" defaultRowHeight="12.75"/>
  <cols>
    <col min="1" max="1" width="5.140625" style="21" customWidth="1"/>
    <col min="2" max="2" width="16.8515625" style="21" customWidth="1"/>
    <col min="3" max="3" width="21.140625" style="21" customWidth="1"/>
    <col min="4" max="4" width="11.57421875" style="21" customWidth="1"/>
    <col min="5" max="5" width="20.28125" style="24" customWidth="1"/>
    <col min="6" max="6" width="25.8515625" style="24" customWidth="1"/>
    <col min="7" max="7" width="32.00390625" style="24" customWidth="1"/>
    <col min="8" max="16384" width="9.140625" style="21" customWidth="1"/>
  </cols>
  <sheetData>
    <row r="1" spans="1:7" ht="29.25" customHeight="1">
      <c r="A1" s="55" t="s">
        <v>107</v>
      </c>
      <c r="B1" s="55"/>
      <c r="C1" s="55"/>
      <c r="D1" s="55"/>
      <c r="E1" s="55"/>
      <c r="F1" s="55"/>
      <c r="G1" s="55"/>
    </row>
    <row r="2" spans="1:7" ht="21.75" customHeight="1">
      <c r="A2" s="56" t="s">
        <v>131</v>
      </c>
      <c r="B2" s="56"/>
      <c r="C2" s="56"/>
      <c r="D2" s="56"/>
      <c r="E2" s="56"/>
      <c r="F2" s="56"/>
      <c r="G2" s="56"/>
    </row>
    <row r="3" spans="1:6" ht="4.5" customHeight="1">
      <c r="A3" s="22"/>
      <c r="B3" s="22"/>
      <c r="C3" s="22"/>
      <c r="D3" s="22"/>
      <c r="E3" s="23"/>
      <c r="F3" s="23"/>
    </row>
    <row r="4" spans="1:11" ht="77.25" customHeight="1">
      <c r="A4" s="10" t="s">
        <v>9</v>
      </c>
      <c r="B4" s="4" t="s">
        <v>51</v>
      </c>
      <c r="C4" s="4" t="s">
        <v>52</v>
      </c>
      <c r="D4" s="4" t="s">
        <v>56</v>
      </c>
      <c r="E4" s="4" t="s">
        <v>55</v>
      </c>
      <c r="F4" s="4" t="s">
        <v>53</v>
      </c>
      <c r="G4" s="5" t="s">
        <v>54</v>
      </c>
      <c r="K4" s="25"/>
    </row>
    <row r="5" spans="1:12" ht="20.25" customHeight="1">
      <c r="A5" s="9" t="s">
        <v>0</v>
      </c>
      <c r="B5" s="57" t="s">
        <v>40</v>
      </c>
      <c r="C5" s="58"/>
      <c r="D5" s="58"/>
      <c r="E5" s="58"/>
      <c r="F5" s="58"/>
      <c r="G5" s="59"/>
      <c r="H5" s="2"/>
      <c r="I5" s="2"/>
      <c r="J5" s="1"/>
      <c r="K5" s="24"/>
      <c r="L5" s="24"/>
    </row>
    <row r="6" spans="1:7" ht="20.25" customHeight="1">
      <c r="A6" s="10" t="s">
        <v>11</v>
      </c>
      <c r="B6" s="9" t="s">
        <v>1</v>
      </c>
      <c r="C6" s="9"/>
      <c r="D6" s="26">
        <v>2308.8</v>
      </c>
      <c r="E6" s="3">
        <v>16307160000</v>
      </c>
      <c r="F6" s="3"/>
      <c r="G6" s="7"/>
    </row>
    <row r="7" spans="1:7" ht="83.25" customHeight="1">
      <c r="A7" s="13"/>
      <c r="B7" s="15" t="s">
        <v>8</v>
      </c>
      <c r="C7" s="15" t="s">
        <v>57</v>
      </c>
      <c r="D7" s="27">
        <v>2308.8</v>
      </c>
      <c r="E7" s="12">
        <v>16307160000</v>
      </c>
      <c r="F7" s="8" t="s">
        <v>50</v>
      </c>
      <c r="G7" s="28" t="s">
        <v>126</v>
      </c>
    </row>
    <row r="8" spans="1:7" ht="24.75" customHeight="1">
      <c r="A8" s="9" t="s">
        <v>17</v>
      </c>
      <c r="B8" s="60" t="s">
        <v>63</v>
      </c>
      <c r="C8" s="58"/>
      <c r="D8" s="58"/>
      <c r="E8" s="58"/>
      <c r="F8" s="58"/>
      <c r="G8" s="59"/>
    </row>
    <row r="9" spans="1:7" ht="23.25" customHeight="1">
      <c r="A9" s="9"/>
      <c r="B9" s="9" t="s">
        <v>46</v>
      </c>
      <c r="C9" s="9"/>
      <c r="D9" s="29">
        <f>D10</f>
        <v>1927.7</v>
      </c>
      <c r="E9" s="5">
        <f>E10</f>
        <v>11023380000</v>
      </c>
      <c r="F9" s="5"/>
      <c r="G9" s="15"/>
    </row>
    <row r="10" spans="1:7" ht="23.25" customHeight="1">
      <c r="A10" s="10" t="s">
        <v>11</v>
      </c>
      <c r="B10" s="9" t="s">
        <v>1</v>
      </c>
      <c r="C10" s="9"/>
      <c r="D10" s="6">
        <f>D11</f>
        <v>1927.7</v>
      </c>
      <c r="E10" s="5">
        <f>E11</f>
        <v>11023380000</v>
      </c>
      <c r="F10" s="5"/>
      <c r="G10" s="7"/>
    </row>
    <row r="11" spans="1:7" ht="96.75" customHeight="1">
      <c r="A11" s="10"/>
      <c r="B11" s="15" t="s">
        <v>8</v>
      </c>
      <c r="C11" s="15" t="s">
        <v>58</v>
      </c>
      <c r="D11" s="20">
        <v>1927.7</v>
      </c>
      <c r="E11" s="7">
        <v>11023380000</v>
      </c>
      <c r="F11" s="8" t="s">
        <v>50</v>
      </c>
      <c r="G11" s="28" t="s">
        <v>127</v>
      </c>
    </row>
    <row r="12" spans="1:7" ht="23.25" customHeight="1">
      <c r="A12" s="9" t="s">
        <v>16</v>
      </c>
      <c r="B12" s="60" t="s">
        <v>64</v>
      </c>
      <c r="C12" s="58"/>
      <c r="D12" s="58"/>
      <c r="E12" s="58"/>
      <c r="F12" s="58"/>
      <c r="G12" s="59"/>
    </row>
    <row r="13" spans="1:7" ht="23.25" customHeight="1">
      <c r="A13" s="9"/>
      <c r="B13" s="9" t="s">
        <v>46</v>
      </c>
      <c r="C13" s="9"/>
      <c r="D13" s="29">
        <f>D15+D17</f>
        <v>998.9</v>
      </c>
      <c r="E13" s="5">
        <f>E14+E16</f>
        <v>3865300000</v>
      </c>
      <c r="F13" s="5"/>
      <c r="G13" s="15"/>
    </row>
    <row r="14" spans="1:7" ht="23.25" customHeight="1">
      <c r="A14" s="10" t="s">
        <v>11</v>
      </c>
      <c r="B14" s="9" t="s">
        <v>1</v>
      </c>
      <c r="C14" s="9"/>
      <c r="D14" s="29">
        <f>D15</f>
        <v>104.1</v>
      </c>
      <c r="E14" s="5">
        <f>E15</f>
        <v>572000000</v>
      </c>
      <c r="F14" s="5"/>
      <c r="G14" s="15"/>
    </row>
    <row r="15" spans="1:7" ht="78.75" customHeight="1">
      <c r="A15" s="15"/>
      <c r="B15" s="15" t="s">
        <v>8</v>
      </c>
      <c r="C15" s="15" t="s">
        <v>59</v>
      </c>
      <c r="D15" s="18">
        <v>104.1</v>
      </c>
      <c r="E15" s="7">
        <v>572000000</v>
      </c>
      <c r="F15" s="8" t="s">
        <v>50</v>
      </c>
      <c r="G15" s="28" t="s">
        <v>128</v>
      </c>
    </row>
    <row r="16" spans="1:7" ht="23.25" customHeight="1">
      <c r="A16" s="10" t="s">
        <v>10</v>
      </c>
      <c r="B16" s="9" t="s">
        <v>6</v>
      </c>
      <c r="C16" s="9"/>
      <c r="D16" s="6">
        <f>D17</f>
        <v>894.8</v>
      </c>
      <c r="E16" s="5">
        <f>E17</f>
        <v>3293300000</v>
      </c>
      <c r="F16" s="5"/>
      <c r="G16" s="15"/>
    </row>
    <row r="17" spans="1:7" ht="67.5" customHeight="1">
      <c r="A17" s="15"/>
      <c r="B17" s="15" t="s">
        <v>26</v>
      </c>
      <c r="C17" s="13" t="s">
        <v>24</v>
      </c>
      <c r="D17" s="14">
        <v>894.8</v>
      </c>
      <c r="E17" s="7">
        <v>3293300000</v>
      </c>
      <c r="F17" s="8" t="s">
        <v>50</v>
      </c>
      <c r="G17" s="28" t="s">
        <v>129</v>
      </c>
    </row>
    <row r="18" spans="1:7" ht="23.25" customHeight="1">
      <c r="A18" s="9" t="s">
        <v>15</v>
      </c>
      <c r="B18" s="57" t="s">
        <v>65</v>
      </c>
      <c r="C18" s="58"/>
      <c r="D18" s="58"/>
      <c r="E18" s="58"/>
      <c r="F18" s="58"/>
      <c r="G18" s="59"/>
    </row>
    <row r="19" spans="1:7" ht="23.25" customHeight="1">
      <c r="A19" s="9"/>
      <c r="B19" s="9" t="s">
        <v>46</v>
      </c>
      <c r="C19" s="9"/>
      <c r="D19" s="29">
        <f>D20+D22+D24+D26+D28</f>
        <v>64811.299999999996</v>
      </c>
      <c r="E19" s="5">
        <f>E20+E22+E24+E26</f>
        <v>34586622550</v>
      </c>
      <c r="F19" s="5"/>
      <c r="G19" s="15"/>
    </row>
    <row r="20" spans="1:7" ht="23.25" customHeight="1">
      <c r="A20" s="10" t="s">
        <v>11</v>
      </c>
      <c r="B20" s="9" t="s">
        <v>2</v>
      </c>
      <c r="C20" s="9"/>
      <c r="D20" s="6">
        <f>D21</f>
        <v>14100</v>
      </c>
      <c r="E20" s="5">
        <f>E21</f>
        <v>15000000000</v>
      </c>
      <c r="F20" s="5"/>
      <c r="G20" s="7"/>
    </row>
    <row r="21" spans="1:7" ht="42.75" customHeight="1">
      <c r="A21" s="15"/>
      <c r="B21" s="15" t="s">
        <v>48</v>
      </c>
      <c r="C21" s="13" t="s">
        <v>3</v>
      </c>
      <c r="D21" s="14">
        <v>14100</v>
      </c>
      <c r="E21" s="7">
        <v>15000000000</v>
      </c>
      <c r="F21" s="8" t="s">
        <v>50</v>
      </c>
      <c r="G21" s="28"/>
    </row>
    <row r="22" spans="1:7" ht="42.75" customHeight="1">
      <c r="A22" s="10" t="s">
        <v>10</v>
      </c>
      <c r="B22" s="9" t="s">
        <v>4</v>
      </c>
      <c r="C22" s="9"/>
      <c r="D22" s="6">
        <f>D23</f>
        <v>59.8</v>
      </c>
      <c r="E22" s="5">
        <f>E23</f>
        <v>250000000</v>
      </c>
      <c r="F22" s="8"/>
      <c r="G22" s="28"/>
    </row>
    <row r="23" spans="1:7" ht="42.75" customHeight="1">
      <c r="A23" s="15"/>
      <c r="B23" s="17" t="s">
        <v>43</v>
      </c>
      <c r="C23" s="17" t="s">
        <v>19</v>
      </c>
      <c r="D23" s="30">
        <v>59.8</v>
      </c>
      <c r="E23" s="7">
        <v>250000000</v>
      </c>
      <c r="F23" s="8" t="s">
        <v>61</v>
      </c>
      <c r="G23" s="28"/>
    </row>
    <row r="24" spans="1:7" ht="42.75" customHeight="1">
      <c r="A24" s="10" t="s">
        <v>12</v>
      </c>
      <c r="B24" s="9" t="s">
        <v>6</v>
      </c>
      <c r="C24" s="9"/>
      <c r="D24" s="6">
        <f>D25</f>
        <v>5208.7</v>
      </c>
      <c r="E24" s="5">
        <f>E25</f>
        <v>18841622550</v>
      </c>
      <c r="F24" s="8"/>
      <c r="G24" s="7"/>
    </row>
    <row r="25" spans="1:7" ht="42.75" customHeight="1">
      <c r="A25" s="15"/>
      <c r="B25" s="17" t="s">
        <v>26</v>
      </c>
      <c r="C25" s="13" t="s">
        <v>130</v>
      </c>
      <c r="D25" s="18">
        <v>5208.7</v>
      </c>
      <c r="E25" s="7">
        <v>18841622550</v>
      </c>
      <c r="F25" s="8" t="s">
        <v>50</v>
      </c>
      <c r="G25" s="28"/>
    </row>
    <row r="26" spans="1:7" ht="42.75" customHeight="1">
      <c r="A26" s="10" t="s">
        <v>45</v>
      </c>
      <c r="B26" s="9" t="s">
        <v>1</v>
      </c>
      <c r="C26" s="9"/>
      <c r="D26" s="29">
        <f>D27</f>
        <v>89.1</v>
      </c>
      <c r="E26" s="5">
        <f>E27</f>
        <v>495000000</v>
      </c>
      <c r="F26" s="8"/>
      <c r="G26" s="7"/>
    </row>
    <row r="27" spans="1:7" ht="70.5" customHeight="1">
      <c r="A27" s="15"/>
      <c r="B27" s="15" t="s">
        <v>62</v>
      </c>
      <c r="C27" s="15" t="s">
        <v>60</v>
      </c>
      <c r="D27" s="18">
        <v>89.1</v>
      </c>
      <c r="E27" s="7">
        <v>495000000</v>
      </c>
      <c r="F27" s="8" t="s">
        <v>50</v>
      </c>
      <c r="G27" s="28"/>
    </row>
    <row r="28" spans="1:7" ht="23.25" customHeight="1">
      <c r="A28" s="10" t="s">
        <v>103</v>
      </c>
      <c r="B28" s="9" t="s">
        <v>49</v>
      </c>
      <c r="C28" s="9"/>
      <c r="D28" s="29">
        <f>D29</f>
        <v>45353.7</v>
      </c>
      <c r="E28" s="5"/>
      <c r="F28" s="8"/>
      <c r="G28" s="7"/>
    </row>
    <row r="29" spans="1:7" ht="25.5">
      <c r="A29" s="15"/>
      <c r="B29" s="28" t="s">
        <v>8</v>
      </c>
      <c r="C29" s="28" t="s">
        <v>101</v>
      </c>
      <c r="D29" s="43">
        <v>45353.7</v>
      </c>
      <c r="E29" s="7"/>
      <c r="F29" s="8" t="s">
        <v>104</v>
      </c>
      <c r="G29" s="28" t="s">
        <v>105</v>
      </c>
    </row>
    <row r="30" spans="1:7" ht="12.75">
      <c r="A30" s="9"/>
      <c r="B30" s="9" t="s">
        <v>47</v>
      </c>
      <c r="C30" s="9"/>
      <c r="D30" s="29">
        <f>D6+D9+D13+D19</f>
        <v>70046.7</v>
      </c>
      <c r="E30" s="5">
        <f>E19+E13+E9+E6</f>
        <v>65782462550</v>
      </c>
      <c r="F30" s="5"/>
      <c r="G30" s="7"/>
    </row>
  </sheetData>
  <sheetProtection/>
  <mergeCells count="6">
    <mergeCell ref="A1:G1"/>
    <mergeCell ref="A2:G2"/>
    <mergeCell ref="B18:G18"/>
    <mergeCell ref="B12:G12"/>
    <mergeCell ref="B8:G8"/>
    <mergeCell ref="B5:G5"/>
  </mergeCells>
  <printOptions/>
  <pageMargins left="0.7" right="0.7" top="0" bottom="0"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 NGUYEN &amp;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THANH TUNG</dc:creator>
  <cp:keywords/>
  <dc:description/>
  <cp:lastModifiedBy>Dang</cp:lastModifiedBy>
  <cp:lastPrinted>2024-03-22T02:19:22Z</cp:lastPrinted>
  <dcterms:created xsi:type="dcterms:W3CDTF">2017-03-22T09:35:04Z</dcterms:created>
  <dcterms:modified xsi:type="dcterms:W3CDTF">2024-03-22T02:19:33Z</dcterms:modified>
  <cp:category/>
  <cp:version/>
  <cp:contentType/>
  <cp:contentStatus/>
</cp:coreProperties>
</file>